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3040" windowHeight="9492"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<sst xmlns="http://schemas.openxmlformats.org/spreadsheetml/2006/main" count="356" uniqueCount="248">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</sst>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5">
      <selection activeCell="B24" sqref="B24:N24"/>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90" activePane="bottomLeft" state="frozen"/>
      <selection pane="topLeft" activeCell="A1" sqref="A1"/>
      <selection pane="bottomLeft" activeCell="C7" sqref="C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18</v>
      </c>
      <c r="F12" s="31" t="s">
        <v>18</v>
      </c>
    </row>
    <row r="13" spans="1:3" ht="28.5">
      <c r="A13" s="15" t="s">
        <v>15</v>
      </c>
      <c r="B13" s="10" t="s">
        <v>24</v>
      </c>
      <c r="C13" s="79" t="s">
        <v>18</v>
      </c>
    </row>
    <row r="14" spans="1:3" ht="50.25" customHeight="1">
      <c r="A14" s="15" t="s">
        <v>16</v>
      </c>
      <c r="B14" s="10" t="s">
        <v>25</v>
      </c>
      <c r="C14" s="79" t="s">
        <v>18</v>
      </c>
    </row>
    <row r="15" spans="1:8" ht="14.25">
      <c r="A15" s="15" t="s">
        <v>17</v>
      </c>
      <c r="B15" s="10" t="s">
        <v>21</v>
      </c>
      <c r="C15" s="79" t="s">
        <v>18</v>
      </c>
      <c r="F15" s="32">
        <f>+VALUE(A10)</f>
        <v>1</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4.25">
      <c r="A18" s="17" t="s">
        <v>29</v>
      </c>
      <c r="B18" s="16" t="s">
        <v>27</v>
      </c>
      <c r="C18" s="79" t="s">
        <v>5</v>
      </c>
      <c r="F18" s="32">
        <f>+VALUE(A25)</f>
        <v>1</v>
      </c>
    </row>
    <row r="19" spans="1:6" ht="42.75">
      <c r="A19" s="17" t="s">
        <v>30</v>
      </c>
      <c r="B19" s="16" t="s">
        <v>33</v>
      </c>
      <c r="C19" s="79" t="s">
        <v>5</v>
      </c>
      <c r="F19" s="32">
        <f>+VALUE(A32)</f>
        <v>1</v>
      </c>
    </row>
    <row r="20" spans="1:6" ht="28.5">
      <c r="A20" s="17" t="s">
        <v>31</v>
      </c>
      <c r="B20" s="16" t="s">
        <v>28</v>
      </c>
      <c r="C20" s="79" t="s">
        <v>5</v>
      </c>
      <c r="F20" s="32">
        <f>+VALUE(A36)</f>
        <v>0.75</v>
      </c>
    </row>
    <row r="21" spans="1:6" ht="24.75" customHeight="1">
      <c r="A21" s="101">
        <f>_xlfn.IFERROR((COUNTIF(C18:C20,"Da")+(COUNTIF(C18:C20,"Djelomično")/2))/((COUNTIF(C18:C20,"Da")+COUNTIF(C18:C20,"Ne")+COUNTIF(C18:C20,"Djelomično"))),"Nije primjenjivo")</f>
        <v>1</v>
      </c>
      <c r="B21" s="102"/>
      <c r="C21" s="103"/>
      <c r="F21" s="32">
        <f>+VALUE(A51)</f>
        <v>0.9583333333333334</v>
      </c>
    </row>
    <row r="22" spans="1:6" ht="24.75" customHeight="1">
      <c r="A22" s="28" t="s">
        <v>147</v>
      </c>
      <c r="B22" s="105" t="s">
        <v>32</v>
      </c>
      <c r="C22" s="106"/>
      <c r="F22" s="32">
        <f>+VALUE(A57)</f>
        <v>1</v>
      </c>
    </row>
    <row r="23" spans="1:6" ht="28.5">
      <c r="A23" s="15" t="s">
        <v>34</v>
      </c>
      <c r="B23" s="10" t="s">
        <v>36</v>
      </c>
      <c r="C23" s="79" t="s">
        <v>5</v>
      </c>
      <c r="F23" s="32" t="e">
        <f>+VALUE(A65)</f>
        <v>#VALUE!</v>
      </c>
    </row>
    <row r="24" spans="1:6" ht="28.5">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4.25">
      <c r="A27" s="29" t="s">
        <v>39</v>
      </c>
      <c r="B27" s="107" t="s">
        <v>40</v>
      </c>
      <c r="C27" s="108"/>
      <c r="F27" s="32">
        <f>+VALUE(A103)</f>
        <v>0.7857142857142857</v>
      </c>
    </row>
    <row r="28" spans="1:6" ht="28.5">
      <c r="A28" s="15" t="s">
        <v>42</v>
      </c>
      <c r="B28" s="10" t="s">
        <v>44</v>
      </c>
      <c r="C28" s="79" t="s">
        <v>5</v>
      </c>
      <c r="F28" s="32">
        <f>+VALUE(A106)</f>
        <v>1</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227</v>
      </c>
    </row>
    <row r="36" spans="1:3" ht="24.75" customHeight="1">
      <c r="A36" s="101">
        <f>_xlfn.IFERROR((COUNTIF(C34:C35,"Da")+(COUNTIF(C34:C35,"Djelomično")/2))/((COUNTIF(C34:C35,"Da")+COUNTIF(C34:C35,"Ne")+COUNTIF(C34:C35,"Djelomično"))),"Nije primjenjivo")</f>
        <v>0.75</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5</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18</v>
      </c>
    </row>
    <row r="45" spans="1:3" ht="28.5">
      <c r="A45" s="15" t="s">
        <v>70</v>
      </c>
      <c r="B45" s="10" t="s">
        <v>225</v>
      </c>
      <c r="C45" s="79" t="s">
        <v>227</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0.9583333333333334</v>
      </c>
      <c r="B51" s="102"/>
      <c r="C51" s="103"/>
    </row>
    <row r="52" spans="1:3" ht="14.25">
      <c r="A52" s="29" t="s">
        <v>76</v>
      </c>
      <c r="B52" s="107" t="s">
        <v>77</v>
      </c>
      <c r="C52" s="108"/>
    </row>
    <row r="53" spans="1:3" ht="28.5">
      <c r="A53" s="15" t="s">
        <v>82</v>
      </c>
      <c r="B53" s="10" t="s">
        <v>243</v>
      </c>
      <c r="C53" s="79" t="s">
        <v>5</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4.25">
      <c r="A58" s="29" t="s">
        <v>85</v>
      </c>
      <c r="B58" s="107" t="s">
        <v>86</v>
      </c>
      <c r="C58" s="108"/>
    </row>
    <row r="59" spans="1:3" ht="57">
      <c r="A59" s="15" t="s">
        <v>93</v>
      </c>
      <c r="B59" s="10" t="s">
        <v>87</v>
      </c>
      <c r="C59" s="79" t="s">
        <v>18</v>
      </c>
    </row>
    <row r="60" spans="1:3" ht="28.5">
      <c r="A60" s="15" t="s">
        <v>94</v>
      </c>
      <c r="B60" s="10" t="s">
        <v>88</v>
      </c>
      <c r="C60" s="79" t="s">
        <v>18</v>
      </c>
    </row>
    <row r="61" spans="1:3" ht="28.5">
      <c r="A61" s="15" t="s">
        <v>95</v>
      </c>
      <c r="B61" s="10" t="s">
        <v>89</v>
      </c>
      <c r="C61" s="79" t="s">
        <v>18</v>
      </c>
    </row>
    <row r="62" spans="1:3" ht="14.25">
      <c r="A62" s="15" t="s">
        <v>96</v>
      </c>
      <c r="B62" s="10" t="s">
        <v>90</v>
      </c>
      <c r="C62" s="79" t="s">
        <v>18</v>
      </c>
    </row>
    <row r="63" spans="1:3" ht="14.25">
      <c r="A63" s="15" t="s">
        <v>97</v>
      </c>
      <c r="B63" s="10" t="s">
        <v>91</v>
      </c>
      <c r="C63" s="79" t="s">
        <v>18</v>
      </c>
    </row>
    <row r="64" spans="1:3" ht="42.75">
      <c r="A64" s="15" t="s">
        <v>98</v>
      </c>
      <c r="B64" s="10" t="s">
        <v>92</v>
      </c>
      <c r="C64" s="79" t="s">
        <v>18</v>
      </c>
    </row>
    <row r="65" spans="1:3" ht="24.75" customHeight="1">
      <c r="A65" s="101" t="str">
        <f>_xlfn.IFERROR((COUNTIF(C59:C64,"Da")+(COUNTIF(C59:C64,"Djelomično")/2))/((COUNTIF(C59:C64,"Da")+COUNTIF(C59:C64,"Ne")+COUNTIF(C59:C64,"Djelomično"))),"Nije primjenjivo")</f>
        <v>Nije primjenjivo</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5</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1</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4.25">
      <c r="A81" s="15" t="s">
        <v>134</v>
      </c>
      <c r="B81" s="10" t="s">
        <v>124</v>
      </c>
      <c r="C81" s="79" t="s">
        <v>18</v>
      </c>
    </row>
    <row r="82" spans="1:3" ht="14.25">
      <c r="A82" s="15" t="s">
        <v>135</v>
      </c>
      <c r="B82" s="10" t="s">
        <v>125</v>
      </c>
      <c r="C82" s="79" t="s">
        <v>18</v>
      </c>
    </row>
    <row r="83" spans="1:3" ht="14.25">
      <c r="A83" s="15" t="s">
        <v>136</v>
      </c>
      <c r="B83" s="10" t="s">
        <v>126</v>
      </c>
      <c r="C83" s="79" t="s">
        <v>18</v>
      </c>
    </row>
    <row r="84" spans="1:3" ht="28.5">
      <c r="A84" s="15" t="s">
        <v>137</v>
      </c>
      <c r="B84" s="10" t="s">
        <v>127</v>
      </c>
      <c r="C84" s="79" t="s">
        <v>18</v>
      </c>
    </row>
    <row r="85" spans="1:3" ht="28.5">
      <c r="A85" s="15" t="s">
        <v>138</v>
      </c>
      <c r="B85" s="10" t="s">
        <v>128</v>
      </c>
      <c r="C85" s="79" t="s">
        <v>18</v>
      </c>
    </row>
    <row r="86" spans="1:3" ht="28.5">
      <c r="A86" s="15" t="s">
        <v>139</v>
      </c>
      <c r="B86" s="10" t="s">
        <v>129</v>
      </c>
      <c r="C86" s="79" t="s">
        <v>18</v>
      </c>
    </row>
    <row r="87" spans="1:3" ht="28.5">
      <c r="A87" s="15" t="s">
        <v>140</v>
      </c>
      <c r="B87" s="10" t="s">
        <v>130</v>
      </c>
      <c r="C87" s="79" t="s">
        <v>18</v>
      </c>
    </row>
    <row r="88" spans="1:3" ht="14.25">
      <c r="A88" s="15" t="s">
        <v>141</v>
      </c>
      <c r="B88" s="10" t="s">
        <v>21</v>
      </c>
      <c r="C88" s="79" t="s">
        <v>18</v>
      </c>
    </row>
    <row r="89" spans="1:3" ht="14.25">
      <c r="A89" s="15" t="s">
        <v>142</v>
      </c>
      <c r="B89" s="10" t="s">
        <v>131</v>
      </c>
      <c r="C89" s="79" t="s">
        <v>18</v>
      </c>
    </row>
    <row r="90" spans="1:3" ht="28.5">
      <c r="A90" s="15" t="s">
        <v>143</v>
      </c>
      <c r="B90" s="10" t="s">
        <v>132</v>
      </c>
      <c r="C90" s="79" t="s">
        <v>18</v>
      </c>
    </row>
    <row r="91" spans="1:3" ht="57">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4.25">
      <c r="A94" s="15" t="s">
        <v>163</v>
      </c>
      <c r="B94" s="10" t="s">
        <v>153</v>
      </c>
      <c r="C94" s="79" t="s">
        <v>5</v>
      </c>
    </row>
    <row r="95" spans="1:3" ht="14.25">
      <c r="A95" s="15" t="s">
        <v>164</v>
      </c>
      <c r="B95" s="10" t="s">
        <v>154</v>
      </c>
      <c r="C95" s="79" t="s">
        <v>227</v>
      </c>
    </row>
    <row r="96" spans="1:3" ht="28.5">
      <c r="A96" s="15" t="s">
        <v>165</v>
      </c>
      <c r="B96" s="10" t="s">
        <v>155</v>
      </c>
      <c r="C96" s="79" t="s">
        <v>5</v>
      </c>
    </row>
    <row r="97" spans="1:3" ht="28.5">
      <c r="A97" s="15" t="s">
        <v>166</v>
      </c>
      <c r="B97" s="10" t="s">
        <v>156</v>
      </c>
      <c r="C97" s="79" t="s">
        <v>5</v>
      </c>
    </row>
    <row r="98" spans="1:3" ht="14.25">
      <c r="A98" s="15" t="s">
        <v>167</v>
      </c>
      <c r="B98" s="10" t="s">
        <v>157</v>
      </c>
      <c r="C98" s="79" t="s">
        <v>18</v>
      </c>
    </row>
    <row r="99" spans="1:3" ht="14.25">
      <c r="A99" s="15" t="s">
        <v>168</v>
      </c>
      <c r="B99" s="10" t="s">
        <v>159</v>
      </c>
      <c r="C99" s="79" t="s">
        <v>6</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18</v>
      </c>
    </row>
    <row r="103" spans="1:3" ht="24.75" customHeight="1">
      <c r="A103" s="101">
        <f>_xlfn.IFERROR((COUNTIF(C94:C102,"Da")+(COUNTIF(C94:C102,"Djelomično")/2))/((COUNTIF(C94:C102,"Da")+COUNTIF(C94:C102,"Ne")+COUNTIF(C94:C102,"Djelomično"))),"Nije primjenjivo")</f>
        <v>0.7857142857142857</v>
      </c>
      <c r="B103" s="102"/>
      <c r="C103" s="103"/>
    </row>
    <row r="104" spans="1:3" ht="24.75" customHeight="1">
      <c r="A104" s="14" t="s">
        <v>177</v>
      </c>
      <c r="B104" s="105" t="s">
        <v>244</v>
      </c>
      <c r="C104" s="106"/>
    </row>
    <row r="105" spans="1:3" ht="28.5">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0.954004329004329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8" sqref="D8"/>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0.75</v>
      </c>
      <c r="D8" s="81"/>
    </row>
    <row r="9" spans="1:4" s="34" customFormat="1" ht="39.75" customHeight="1">
      <c r="A9" s="45" t="s">
        <v>54</v>
      </c>
      <c r="B9" s="38" t="s">
        <v>188</v>
      </c>
      <c r="C9" s="40">
        <f>+Upitnik!A51</f>
        <v>0.9583333333333334</v>
      </c>
      <c r="D9" s="81"/>
    </row>
    <row r="10" spans="1:4" s="34" customFormat="1" ht="39.75" customHeight="1">
      <c r="A10" s="45" t="s">
        <v>76</v>
      </c>
      <c r="B10" s="38" t="s">
        <v>189</v>
      </c>
      <c r="C10" s="40">
        <f>+Upitnik!A57</f>
        <v>1</v>
      </c>
      <c r="D10" s="81"/>
    </row>
    <row r="11" spans="1:4" s="34" customFormat="1" ht="39.75" customHeight="1">
      <c r="A11" s="45" t="s">
        <v>85</v>
      </c>
      <c r="B11" s="38" t="s">
        <v>190</v>
      </c>
      <c r="C11" s="40" t="str">
        <f>+Upitnik!A65</f>
        <v>Nije primjenjivo</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0.7857142857142857</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0.954004329004329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cp:lastModifiedBy>
  <cp:lastPrinted>2019-12-05T14:42:35Z</cp:lastPrinted>
  <dcterms:created xsi:type="dcterms:W3CDTF">2012-05-21T15:07:27Z</dcterms:created>
  <dcterms:modified xsi:type="dcterms:W3CDTF">2023-07-25T12:44:50Z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